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1195" windowHeight="997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T27" i="1"/>
  <c r="T15"/>
  <c r="W21"/>
  <c r="T10"/>
  <c r="B18"/>
  <c r="B19" s="1"/>
  <c r="B20" s="1"/>
  <c r="T11"/>
  <c r="T12"/>
  <c r="T13"/>
  <c r="T14"/>
  <c r="T16"/>
  <c r="T17"/>
  <c r="T18"/>
  <c r="T19"/>
  <c r="T20"/>
  <c r="P21"/>
  <c r="P22" s="1"/>
  <c r="P24" s="1"/>
  <c r="K21"/>
  <c r="K22" s="1"/>
  <c r="F21"/>
  <c r="D24"/>
  <c r="D22"/>
  <c r="D23" s="1"/>
  <c r="B11"/>
  <c r="B12" s="1"/>
  <c r="B13" s="1"/>
  <c r="B14" s="1"/>
  <c r="B16" s="1"/>
  <c r="B17" s="1"/>
  <c r="T21" l="1"/>
  <c r="F22"/>
  <c r="K24"/>
  <c r="P23"/>
  <c r="P25" s="1"/>
  <c r="K23"/>
  <c r="D25"/>
  <c r="D26" s="1"/>
  <c r="K25" l="1"/>
  <c r="K26" s="1"/>
  <c r="K27" s="1"/>
  <c r="P26"/>
  <c r="P27" s="1"/>
  <c r="T22"/>
  <c r="F23"/>
  <c r="T23" s="1"/>
  <c r="F24"/>
  <c r="T24" s="1"/>
  <c r="D27"/>
  <c r="F25" l="1"/>
  <c r="F26" l="1"/>
  <c r="T26" s="1"/>
  <c r="T25"/>
  <c r="F27" l="1"/>
</calcChain>
</file>

<file path=xl/sharedStrings.xml><?xml version="1.0" encoding="utf-8"?>
<sst xmlns="http://schemas.openxmlformats.org/spreadsheetml/2006/main" count="29" uniqueCount="29">
  <si>
    <t>PLAN  DE OBRA</t>
  </si>
  <si>
    <t>CAPITULO</t>
  </si>
  <si>
    <t xml:space="preserve">ACTUACIONES PREVIAS </t>
  </si>
  <si>
    <t>DEMOLICIONES</t>
  </si>
  <si>
    <t>MOV TIERRAS</t>
  </si>
  <si>
    <t>PAVIMENTACION</t>
  </si>
  <si>
    <t>SEÑALIZACION</t>
  </si>
  <si>
    <t>REVEGETACION</t>
  </si>
  <si>
    <t>GESTION DE RESIDUOS</t>
  </si>
  <si>
    <t>SEGURIDAD SALUD</t>
  </si>
  <si>
    <t>CONTROL CALIDAD</t>
  </si>
  <si>
    <t>Nº</t>
  </si>
  <si>
    <t>ADECUACION DE PARCELA PARA APARCAMIENTO EN EL POLIDEPORTIVO DE NAVIA-VIGO</t>
  </si>
  <si>
    <t>MES-1</t>
  </si>
  <si>
    <t>MES-2</t>
  </si>
  <si>
    <t>MES-3</t>
  </si>
  <si>
    <t xml:space="preserve">APARCAMIENTO -NAVIA </t>
  </si>
  <si>
    <t>PLAZO EJECUCION= 3 MESES</t>
  </si>
  <si>
    <t>miles de €</t>
  </si>
  <si>
    <t>Total ejecucion material</t>
  </si>
  <si>
    <t>13% Gastos Generales</t>
  </si>
  <si>
    <t>6% Beneficio Industrial</t>
  </si>
  <si>
    <t>Suma</t>
  </si>
  <si>
    <t>21% IVA</t>
  </si>
  <si>
    <t>Presupuesto de Contrata</t>
  </si>
  <si>
    <t>Vigo, Febrero de 2013</t>
  </si>
  <si>
    <t>CONCELLO DE VIGO</t>
  </si>
  <si>
    <t>REDES DE PLUVIALES</t>
  </si>
  <si>
    <t>REDES DE TELECO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</si>
</sst>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theme="1"/>
      <name val="Calibri"/>
      <family val="2"/>
      <scheme val="minor"/>
    </font>
    <font>
      <sz val="12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2" fillId="0" borderId="1" xfId="0" applyFont="1" applyBorder="1"/>
    <xf numFmtId="0" fontId="1" fillId="2" borderId="0" xfId="0" applyFont="1" applyFill="1"/>
    <xf numFmtId="0" fontId="2" fillId="2" borderId="0" xfId="0" applyFont="1" applyFill="1"/>
    <xf numFmtId="0" fontId="3" fillId="0" borderId="1" xfId="0" applyFont="1" applyBorder="1"/>
    <xf numFmtId="0" fontId="2" fillId="0" borderId="0" xfId="0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2" fontId="2" fillId="0" borderId="0" xfId="0" applyNumberFormat="1" applyFont="1"/>
    <xf numFmtId="2" fontId="1" fillId="0" borderId="0" xfId="0" applyNumberFormat="1" applyFont="1"/>
    <xf numFmtId="2" fontId="4" fillId="0" borderId="0" xfId="0" applyNumberFormat="1" applyFont="1"/>
    <xf numFmtId="2" fontId="0" fillId="0" borderId="0" xfId="0" applyNumberFormat="1"/>
    <xf numFmtId="2" fontId="4" fillId="0" borderId="3" xfId="0" applyNumberFormat="1" applyFont="1" applyBorder="1"/>
    <xf numFmtId="0" fontId="2" fillId="0" borderId="0" xfId="0" applyFont="1" applyFill="1"/>
    <xf numFmtId="0" fontId="1" fillId="0" borderId="0" xfId="0" applyFont="1" applyFill="1"/>
    <xf numFmtId="0" fontId="0" fillId="0" borderId="1" xfId="0" applyFill="1" applyBorder="1" applyAlignment="1">
      <alignment horizontal="center"/>
    </xf>
    <xf numFmtId="0" fontId="0" fillId="0" borderId="0" xfId="0" applyFill="1"/>
    <xf numFmtId="2" fontId="2" fillId="0" borderId="0" xfId="0" applyNumberFormat="1" applyFont="1" applyBorder="1"/>
    <xf numFmtId="2" fontId="4" fillId="0" borderId="0" xfId="0" applyNumberFormat="1" applyFont="1" applyBorder="1"/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2" fontId="4" fillId="0" borderId="3" xfId="0" applyNumberFormat="1" applyFont="1" applyFill="1" applyBorder="1" applyAlignment="1">
      <alignment horizontal="center"/>
    </xf>
    <xf numFmtId="0" fontId="5" fillId="0" borderId="0" xfId="0" applyFont="1" applyFill="1" applyBorder="1"/>
    <xf numFmtId="2" fontId="6" fillId="0" borderId="0" xfId="0" applyNumberFormat="1" applyFont="1"/>
    <xf numFmtId="2" fontId="6" fillId="0" borderId="0" xfId="0" applyNumberFormat="1" applyFont="1" applyBorder="1"/>
    <xf numFmtId="2" fontId="6" fillId="0" borderId="0" xfId="0" applyNumberFormat="1" applyFont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0" fontId="3" fillId="2" borderId="1" xfId="0" applyFont="1" applyFill="1" applyBorder="1"/>
    <xf numFmtId="0" fontId="3" fillId="0" borderId="1" xfId="0" applyFont="1" applyFill="1" applyBorder="1"/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/>
    <xf numFmtId="2" fontId="2" fillId="0" borderId="0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W37"/>
  <sheetViews>
    <sheetView tabSelected="1" zoomScale="120" zoomScaleNormal="120" workbookViewId="0">
      <selection activeCell="W19" sqref="W19"/>
    </sheetView>
  </sheetViews>
  <sheetFormatPr baseColWidth="10" defaultRowHeight="15"/>
  <cols>
    <col min="1" max="1" width="6.5703125" customWidth="1"/>
    <col min="2" max="2" width="3.5703125" customWidth="1"/>
    <col min="3" max="3" width="21" customWidth="1"/>
    <col min="4" max="4" width="6.85546875" customWidth="1"/>
    <col min="5" max="8" width="3.7109375" customWidth="1"/>
    <col min="9" max="9" width="0.42578125" style="19" customWidth="1"/>
    <col min="10" max="13" width="3.7109375" customWidth="1"/>
    <col min="14" max="14" width="0.42578125" style="19" customWidth="1"/>
    <col min="15" max="19" width="3.7109375" customWidth="1"/>
    <col min="20" max="20" width="11.42578125" style="14"/>
  </cols>
  <sheetData>
    <row r="2" spans="2:23">
      <c r="B2" s="44" t="s">
        <v>12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</row>
    <row r="3" spans="2:23" ht="8.25" customHeight="1">
      <c r="B3" s="1"/>
      <c r="C3" s="2"/>
      <c r="D3" s="2"/>
      <c r="E3" s="2"/>
      <c r="F3" s="2"/>
      <c r="G3" s="2"/>
      <c r="H3" s="2"/>
      <c r="I3" s="16"/>
      <c r="J3" s="2"/>
      <c r="K3" s="2"/>
      <c r="L3" s="2"/>
      <c r="M3" s="2"/>
      <c r="N3" s="16"/>
      <c r="O3" s="2"/>
      <c r="P3" s="2"/>
      <c r="Q3" s="2"/>
      <c r="R3" s="2"/>
      <c r="S3" s="2"/>
      <c r="T3" s="11"/>
      <c r="U3" s="2"/>
      <c r="V3" s="2"/>
      <c r="W3" s="2"/>
    </row>
    <row r="4" spans="2:23" ht="12" customHeight="1">
      <c r="B4" s="5"/>
      <c r="C4" s="6" t="s">
        <v>0</v>
      </c>
      <c r="D4" s="6"/>
      <c r="E4" s="5"/>
      <c r="F4" s="5"/>
      <c r="G4" s="5"/>
      <c r="H4" s="5"/>
      <c r="I4" s="17"/>
      <c r="J4" s="5"/>
      <c r="K4" s="5"/>
      <c r="L4" s="5"/>
      <c r="M4" s="5"/>
      <c r="N4" s="17"/>
      <c r="O4" s="5"/>
      <c r="P4" s="5"/>
      <c r="Q4" s="5"/>
      <c r="R4" s="5"/>
      <c r="S4" s="1"/>
      <c r="T4" s="12"/>
      <c r="U4" s="1"/>
      <c r="V4" s="1"/>
      <c r="W4" s="1"/>
    </row>
    <row r="5" spans="2:23" ht="10.5" customHeight="1">
      <c r="B5" s="1"/>
      <c r="C5" s="1"/>
      <c r="D5" s="1"/>
      <c r="E5" s="1"/>
      <c r="F5" s="1"/>
      <c r="G5" s="1"/>
      <c r="H5" s="1"/>
      <c r="I5" s="17"/>
      <c r="J5" s="1"/>
      <c r="K5" s="1"/>
      <c r="L5" s="1"/>
      <c r="M5" s="1"/>
      <c r="N5" s="17"/>
      <c r="O5" s="1"/>
      <c r="P5" s="1"/>
      <c r="Q5" s="1"/>
      <c r="R5" s="1"/>
      <c r="S5" s="1"/>
      <c r="T5" s="12"/>
      <c r="U5" s="1"/>
      <c r="V5" s="1"/>
      <c r="W5" s="1"/>
    </row>
    <row r="6" spans="2:23" ht="10.5" customHeight="1">
      <c r="B6" s="2" t="s">
        <v>16</v>
      </c>
      <c r="C6" s="1"/>
      <c r="D6" s="1"/>
      <c r="E6" s="1"/>
      <c r="F6" s="1"/>
      <c r="G6" s="1"/>
      <c r="H6" s="1"/>
      <c r="I6" s="17"/>
      <c r="J6" s="1"/>
      <c r="K6" s="1"/>
      <c r="L6" s="1"/>
      <c r="M6" s="1"/>
      <c r="N6" s="17"/>
      <c r="O6" s="1"/>
      <c r="P6" s="1"/>
      <c r="Q6" s="1"/>
      <c r="R6" s="1"/>
      <c r="S6" s="1"/>
      <c r="T6" s="12"/>
      <c r="U6" s="1"/>
      <c r="V6" s="1"/>
      <c r="W6" s="1"/>
    </row>
    <row r="7" spans="2:23" ht="15.75" customHeight="1">
      <c r="B7" s="2" t="s">
        <v>17</v>
      </c>
      <c r="C7" s="1"/>
      <c r="D7" s="1"/>
      <c r="E7" s="1"/>
      <c r="F7" s="1"/>
      <c r="G7" s="1"/>
      <c r="H7" s="1"/>
      <c r="I7" s="17"/>
      <c r="J7" s="1"/>
      <c r="K7" s="1"/>
      <c r="L7" s="1"/>
      <c r="M7" s="1"/>
      <c r="N7" s="17"/>
      <c r="O7" s="1"/>
      <c r="P7" s="1"/>
      <c r="Q7" s="1"/>
      <c r="R7" s="1"/>
      <c r="S7" s="1"/>
      <c r="T7" s="12"/>
      <c r="U7" s="1"/>
      <c r="V7" s="1"/>
      <c r="W7" s="1"/>
    </row>
    <row r="8" spans="2:23" ht="10.5" customHeight="1">
      <c r="B8" s="1"/>
      <c r="C8" s="1"/>
      <c r="D8" s="1"/>
      <c r="E8" s="1"/>
      <c r="F8" s="1"/>
      <c r="G8" s="1"/>
      <c r="H8" s="1"/>
      <c r="I8" s="17"/>
      <c r="J8" s="1"/>
      <c r="K8" s="1"/>
      <c r="L8" s="1"/>
      <c r="M8" s="1"/>
      <c r="N8" s="17"/>
      <c r="O8" s="1"/>
      <c r="P8" s="1"/>
      <c r="Q8" s="1"/>
      <c r="R8" s="1"/>
      <c r="S8" s="1"/>
      <c r="T8" s="12"/>
      <c r="U8" s="1"/>
      <c r="V8" s="1"/>
      <c r="W8" s="1"/>
    </row>
    <row r="9" spans="2:23">
      <c r="B9" s="4" t="s">
        <v>11</v>
      </c>
      <c r="C9" s="4" t="s">
        <v>1</v>
      </c>
      <c r="D9" s="7" t="s">
        <v>18</v>
      </c>
      <c r="E9" s="42" t="s">
        <v>13</v>
      </c>
      <c r="F9" s="43"/>
      <c r="G9" s="43"/>
      <c r="H9" s="43"/>
      <c r="I9" s="18"/>
      <c r="J9" s="42" t="s">
        <v>14</v>
      </c>
      <c r="K9" s="43"/>
      <c r="L9" s="43"/>
      <c r="M9" s="43"/>
      <c r="N9" s="18"/>
      <c r="O9" s="42" t="s">
        <v>15</v>
      </c>
      <c r="P9" s="43"/>
      <c r="Q9" s="43"/>
      <c r="R9" s="43"/>
      <c r="S9" s="3"/>
      <c r="T9" s="11"/>
      <c r="U9" s="2"/>
      <c r="V9" s="2"/>
      <c r="W9" s="1"/>
    </row>
    <row r="10" spans="2:23">
      <c r="B10" s="4">
        <v>1</v>
      </c>
      <c r="C10" s="4" t="s">
        <v>2</v>
      </c>
      <c r="D10" s="4">
        <v>2.9</v>
      </c>
      <c r="E10" s="33">
        <v>2.9</v>
      </c>
      <c r="F10" s="7"/>
      <c r="G10" s="7"/>
      <c r="H10" s="7"/>
      <c r="I10" s="34"/>
      <c r="J10" s="7"/>
      <c r="K10" s="7"/>
      <c r="L10" s="7"/>
      <c r="M10" s="7"/>
      <c r="N10" s="34"/>
      <c r="O10" s="7"/>
      <c r="P10" s="7"/>
      <c r="Q10" s="7"/>
      <c r="R10" s="7"/>
      <c r="S10" s="2"/>
      <c r="T10" s="11">
        <f>SUM(E10:S10)</f>
        <v>2.9</v>
      </c>
      <c r="U10" s="2"/>
      <c r="V10" s="2"/>
      <c r="W10" s="1"/>
    </row>
    <row r="11" spans="2:23">
      <c r="B11" s="4">
        <f>SUM(B10)+1</f>
        <v>2</v>
      </c>
      <c r="C11" s="4" t="s">
        <v>3</v>
      </c>
      <c r="D11" s="4">
        <v>0.79</v>
      </c>
      <c r="E11" s="7"/>
      <c r="F11" s="33">
        <v>0.79</v>
      </c>
      <c r="G11" s="7"/>
      <c r="H11" s="7"/>
      <c r="I11" s="34"/>
      <c r="J11" s="7"/>
      <c r="K11" s="7"/>
      <c r="L11" s="7"/>
      <c r="M11" s="7"/>
      <c r="N11" s="34"/>
      <c r="O11" s="7"/>
      <c r="P11" s="7"/>
      <c r="Q11" s="7"/>
      <c r="R11" s="7"/>
      <c r="S11" s="2"/>
      <c r="T11" s="11">
        <f t="shared" ref="T11:T24" si="0">SUM(E11:S11)</f>
        <v>0.79</v>
      </c>
      <c r="U11" s="2"/>
      <c r="V11" s="2"/>
      <c r="W11" s="1"/>
    </row>
    <row r="12" spans="2:23">
      <c r="B12" s="4">
        <f t="shared" ref="B12:B20" si="1">SUM(B11)+1</f>
        <v>3</v>
      </c>
      <c r="C12" s="4" t="s">
        <v>4</v>
      </c>
      <c r="D12" s="4">
        <v>8.86</v>
      </c>
      <c r="E12" s="7"/>
      <c r="F12" s="48">
        <v>8.8000000000000007</v>
      </c>
      <c r="G12" s="49"/>
      <c r="H12" s="7"/>
      <c r="I12" s="34"/>
      <c r="J12" s="7"/>
      <c r="K12" s="7"/>
      <c r="L12" s="7"/>
      <c r="M12" s="7"/>
      <c r="N12" s="34"/>
      <c r="O12" s="7"/>
      <c r="P12" s="7"/>
      <c r="Q12" s="7"/>
      <c r="R12" s="7"/>
      <c r="S12" s="2"/>
      <c r="T12" s="11">
        <f t="shared" si="0"/>
        <v>8.8000000000000007</v>
      </c>
      <c r="U12" s="2"/>
      <c r="V12" s="2"/>
      <c r="W12" s="1"/>
    </row>
    <row r="13" spans="2:23">
      <c r="B13" s="4">
        <f t="shared" si="1"/>
        <v>4</v>
      </c>
      <c r="C13" s="4" t="s">
        <v>5</v>
      </c>
      <c r="D13" s="4">
        <v>72.14</v>
      </c>
      <c r="E13" s="35"/>
      <c r="F13" s="35"/>
      <c r="G13" s="35"/>
      <c r="H13" s="35"/>
      <c r="I13" s="36"/>
      <c r="J13" s="48">
        <v>57.74</v>
      </c>
      <c r="K13" s="50"/>
      <c r="L13" s="50"/>
      <c r="M13" s="49"/>
      <c r="N13" s="36"/>
      <c r="O13" s="38">
        <v>14.4</v>
      </c>
      <c r="P13" s="35"/>
      <c r="Q13" s="35"/>
      <c r="R13" s="35"/>
      <c r="S13" s="37"/>
      <c r="T13" s="11">
        <f t="shared" si="0"/>
        <v>72.14</v>
      </c>
      <c r="U13" s="2"/>
      <c r="V13" s="2"/>
      <c r="W13" s="1"/>
    </row>
    <row r="14" spans="2:23">
      <c r="B14" s="4">
        <f t="shared" si="1"/>
        <v>5</v>
      </c>
      <c r="C14" s="4" t="s">
        <v>27</v>
      </c>
      <c r="D14" s="4">
        <v>6.51</v>
      </c>
      <c r="E14" s="35"/>
      <c r="F14" s="35"/>
      <c r="G14" s="35"/>
      <c r="H14" s="38">
        <v>3.25</v>
      </c>
      <c r="I14" s="36"/>
      <c r="J14" s="38">
        <v>3.25</v>
      </c>
      <c r="K14" s="35"/>
      <c r="L14" s="35"/>
      <c r="M14" s="35"/>
      <c r="N14" s="36"/>
      <c r="O14" s="35"/>
      <c r="P14" s="35"/>
      <c r="Q14" s="35"/>
      <c r="R14" s="35"/>
      <c r="S14" s="37"/>
      <c r="T14" s="11">
        <f t="shared" si="0"/>
        <v>6.5</v>
      </c>
      <c r="U14" s="2"/>
      <c r="V14" s="2"/>
      <c r="W14" s="1"/>
    </row>
    <row r="15" spans="2:23">
      <c r="B15" s="4">
        <v>5.0999999999999996</v>
      </c>
      <c r="C15" s="4" t="s">
        <v>28</v>
      </c>
      <c r="D15" s="4">
        <v>35.58</v>
      </c>
      <c r="E15" s="35"/>
      <c r="F15" s="35"/>
      <c r="G15" s="35"/>
      <c r="H15" s="35"/>
      <c r="I15" s="36"/>
      <c r="J15" s="35"/>
      <c r="K15" s="48">
        <v>35.58</v>
      </c>
      <c r="L15" s="51"/>
      <c r="M15" s="52"/>
      <c r="N15" s="36"/>
      <c r="O15" s="35"/>
      <c r="P15" s="35"/>
      <c r="Q15" s="35"/>
      <c r="R15" s="35"/>
      <c r="S15" s="37"/>
      <c r="T15" s="11">
        <f t="shared" si="0"/>
        <v>35.58</v>
      </c>
      <c r="U15" s="2"/>
      <c r="V15" s="2"/>
      <c r="W15" s="1"/>
    </row>
    <row r="16" spans="2:23">
      <c r="B16" s="4">
        <f>SUM(B14)+1</f>
        <v>6</v>
      </c>
      <c r="C16" s="4" t="s">
        <v>6</v>
      </c>
      <c r="D16" s="4">
        <v>2.61</v>
      </c>
      <c r="E16" s="35"/>
      <c r="F16" s="35"/>
      <c r="G16" s="35"/>
      <c r="H16" s="35"/>
      <c r="I16" s="36"/>
      <c r="J16" s="35"/>
      <c r="K16" s="35"/>
      <c r="L16" s="35"/>
      <c r="M16" s="35"/>
      <c r="N16" s="36"/>
      <c r="O16" s="38">
        <v>2.61</v>
      </c>
      <c r="P16" s="35"/>
      <c r="Q16" s="35"/>
      <c r="R16" s="35"/>
      <c r="S16" s="37"/>
      <c r="T16" s="11">
        <f t="shared" si="0"/>
        <v>2.61</v>
      </c>
      <c r="U16" s="2"/>
      <c r="V16" s="2"/>
      <c r="W16" s="1"/>
    </row>
    <row r="17" spans="2:23">
      <c r="B17" s="4">
        <f t="shared" si="1"/>
        <v>7</v>
      </c>
      <c r="C17" s="4" t="s">
        <v>7</v>
      </c>
      <c r="D17" s="4">
        <v>10.08</v>
      </c>
      <c r="E17" s="35"/>
      <c r="F17" s="35"/>
      <c r="G17" s="35"/>
      <c r="H17" s="35"/>
      <c r="I17" s="36"/>
      <c r="J17" s="35"/>
      <c r="K17" s="35"/>
      <c r="L17" s="35"/>
      <c r="M17" s="35"/>
      <c r="N17" s="36"/>
      <c r="O17" s="35"/>
      <c r="P17" s="48">
        <v>10.08</v>
      </c>
      <c r="Q17" s="49"/>
      <c r="R17" s="35"/>
      <c r="S17" s="37"/>
      <c r="T17" s="11">
        <f t="shared" si="0"/>
        <v>10.08</v>
      </c>
      <c r="U17" s="2"/>
      <c r="V17" s="2"/>
      <c r="W17" s="1"/>
    </row>
    <row r="18" spans="2:23">
      <c r="B18" s="4">
        <f t="shared" si="1"/>
        <v>8</v>
      </c>
      <c r="C18" s="4" t="s">
        <v>8</v>
      </c>
      <c r="D18" s="4">
        <v>19.89</v>
      </c>
      <c r="E18" s="48">
        <v>6.63</v>
      </c>
      <c r="F18" s="50"/>
      <c r="G18" s="50"/>
      <c r="H18" s="49"/>
      <c r="I18" s="36"/>
      <c r="J18" s="48">
        <v>6.63</v>
      </c>
      <c r="K18" s="50"/>
      <c r="L18" s="50"/>
      <c r="M18" s="49"/>
      <c r="N18" s="36"/>
      <c r="O18" s="48">
        <v>6.63</v>
      </c>
      <c r="P18" s="50"/>
      <c r="Q18" s="50"/>
      <c r="R18" s="49"/>
      <c r="S18" s="37"/>
      <c r="T18" s="11">
        <f t="shared" si="0"/>
        <v>19.89</v>
      </c>
      <c r="U18" s="2"/>
      <c r="V18" s="2"/>
      <c r="W18" s="1"/>
    </row>
    <row r="19" spans="2:23">
      <c r="B19" s="4">
        <f t="shared" si="1"/>
        <v>9</v>
      </c>
      <c r="C19" s="4" t="s">
        <v>9</v>
      </c>
      <c r="D19" s="4">
        <v>3.93</v>
      </c>
      <c r="E19" s="48">
        <v>1.31</v>
      </c>
      <c r="F19" s="50"/>
      <c r="G19" s="50"/>
      <c r="H19" s="49"/>
      <c r="I19" s="36"/>
      <c r="J19" s="48">
        <v>1.31</v>
      </c>
      <c r="K19" s="50"/>
      <c r="L19" s="50"/>
      <c r="M19" s="49"/>
      <c r="N19" s="36"/>
      <c r="O19" s="48">
        <v>1.31</v>
      </c>
      <c r="P19" s="50"/>
      <c r="Q19" s="50"/>
      <c r="R19" s="49"/>
      <c r="S19" s="37"/>
      <c r="T19" s="11">
        <f t="shared" si="0"/>
        <v>3.93</v>
      </c>
      <c r="U19" s="2"/>
      <c r="V19" s="2"/>
      <c r="W19" s="1"/>
    </row>
    <row r="20" spans="2:23">
      <c r="B20" s="4">
        <f t="shared" si="1"/>
        <v>10</v>
      </c>
      <c r="C20" s="4" t="s">
        <v>10</v>
      </c>
      <c r="D20" s="4">
        <v>3.33</v>
      </c>
      <c r="E20" s="35"/>
      <c r="F20" s="35"/>
      <c r="G20" s="35"/>
      <c r="H20" s="38">
        <v>0.37</v>
      </c>
      <c r="I20" s="36"/>
      <c r="J20" s="48">
        <v>1.48</v>
      </c>
      <c r="K20" s="50"/>
      <c r="L20" s="50"/>
      <c r="M20" s="49"/>
      <c r="N20" s="36"/>
      <c r="O20" s="48">
        <v>1.18</v>
      </c>
      <c r="P20" s="50"/>
      <c r="Q20" s="50"/>
      <c r="R20" s="49"/>
      <c r="S20" s="2"/>
      <c r="T20" s="11">
        <f t="shared" si="0"/>
        <v>3.0300000000000002</v>
      </c>
      <c r="U20" s="2"/>
      <c r="V20" s="2"/>
      <c r="W20" s="1"/>
    </row>
    <row r="21" spans="2:23">
      <c r="B21" s="1"/>
      <c r="C21" s="1"/>
      <c r="D21" s="11">
        <v>166.68</v>
      </c>
      <c r="E21" s="20"/>
      <c r="F21" s="46">
        <f>SUM(E10:H20)</f>
        <v>24.05</v>
      </c>
      <c r="G21" s="46"/>
      <c r="H21" s="22"/>
      <c r="I21" s="23"/>
      <c r="J21" s="22"/>
      <c r="K21" s="46">
        <f>SUM(J10:M20)</f>
        <v>105.99</v>
      </c>
      <c r="L21" s="46"/>
      <c r="M21" s="22"/>
      <c r="N21" s="23"/>
      <c r="O21" s="22"/>
      <c r="P21" s="46">
        <f>SUM(O10:R20)</f>
        <v>36.210000000000008</v>
      </c>
      <c r="Q21" s="46"/>
      <c r="R21" s="20"/>
      <c r="S21" s="12"/>
      <c r="T21" s="11">
        <f>SUM(E21:S21)</f>
        <v>166.25</v>
      </c>
      <c r="U21" s="1"/>
      <c r="V21" s="1"/>
      <c r="W21" s="1">
        <f>SUM(D10:D20)</f>
        <v>166.62000000000003</v>
      </c>
    </row>
    <row r="22" spans="2:23">
      <c r="C22" s="8" t="s">
        <v>19</v>
      </c>
      <c r="D22" s="11">
        <f>SUM(D21)</f>
        <v>166.68</v>
      </c>
      <c r="E22" s="21"/>
      <c r="F22" s="46">
        <f>SUM(F21)</f>
        <v>24.05</v>
      </c>
      <c r="G22" s="46"/>
      <c r="H22" s="24"/>
      <c r="I22" s="25"/>
      <c r="J22" s="24"/>
      <c r="K22" s="46">
        <f>SUM(K21)</f>
        <v>105.99</v>
      </c>
      <c r="L22" s="46"/>
      <c r="M22" s="24"/>
      <c r="N22" s="25"/>
      <c r="O22" s="24"/>
      <c r="P22" s="46">
        <f>SUM(P21)</f>
        <v>36.210000000000008</v>
      </c>
      <c r="Q22" s="46"/>
      <c r="R22" s="21"/>
      <c r="S22" s="14"/>
      <c r="T22" s="11">
        <f t="shared" si="0"/>
        <v>166.25</v>
      </c>
    </row>
    <row r="23" spans="2:23">
      <c r="C23" s="8" t="s">
        <v>20</v>
      </c>
      <c r="D23" s="13">
        <f>SUM(D22)*0.13</f>
        <v>21.668400000000002</v>
      </c>
      <c r="E23" s="21"/>
      <c r="F23" s="46">
        <f>SUM(F22)*0.13</f>
        <v>3.1265000000000001</v>
      </c>
      <c r="G23" s="46"/>
      <c r="H23" s="24"/>
      <c r="I23" s="25"/>
      <c r="J23" s="24"/>
      <c r="K23" s="46">
        <f>SUM(K22)*0.13</f>
        <v>13.778700000000001</v>
      </c>
      <c r="L23" s="46"/>
      <c r="M23" s="24"/>
      <c r="N23" s="25"/>
      <c r="O23" s="24"/>
      <c r="P23" s="46">
        <f>SUM(P22)*0.13</f>
        <v>4.7073000000000009</v>
      </c>
      <c r="Q23" s="46"/>
      <c r="R23" s="21"/>
      <c r="S23" s="14"/>
      <c r="T23" s="11">
        <f t="shared" si="0"/>
        <v>21.612500000000001</v>
      </c>
    </row>
    <row r="24" spans="2:23">
      <c r="C24" s="8" t="s">
        <v>21</v>
      </c>
      <c r="D24" s="15">
        <f>SUM(D21)*0.06</f>
        <v>10.0008</v>
      </c>
      <c r="E24" s="15"/>
      <c r="F24" s="41">
        <f>SUM(F22)*0.06</f>
        <v>1.4430000000000001</v>
      </c>
      <c r="G24" s="41"/>
      <c r="H24" s="26"/>
      <c r="I24" s="27"/>
      <c r="J24" s="26"/>
      <c r="K24" s="41">
        <f>SUM(K22)*0.06</f>
        <v>6.3593999999999991</v>
      </c>
      <c r="L24" s="41"/>
      <c r="M24" s="26"/>
      <c r="N24" s="27"/>
      <c r="O24" s="26"/>
      <c r="P24" s="41">
        <f>SUM(P22)*0.06</f>
        <v>2.1726000000000005</v>
      </c>
      <c r="Q24" s="41"/>
      <c r="R24" s="15"/>
      <c r="S24" s="14"/>
      <c r="T24" s="11">
        <f t="shared" si="0"/>
        <v>9.9749999999999996</v>
      </c>
    </row>
    <row r="25" spans="2:23">
      <c r="C25" s="9" t="s">
        <v>22</v>
      </c>
      <c r="D25" s="21">
        <f>SUM(D22:D24)</f>
        <v>198.3492</v>
      </c>
      <c r="E25" s="21"/>
      <c r="F25" s="46">
        <f>SUM(F22:G24)</f>
        <v>28.619500000000002</v>
      </c>
      <c r="G25" s="46"/>
      <c r="H25" s="24"/>
      <c r="I25" s="25"/>
      <c r="J25" s="24"/>
      <c r="K25" s="46">
        <f>SUM(K22:L24)</f>
        <v>126.12809999999999</v>
      </c>
      <c r="L25" s="46"/>
      <c r="M25" s="24"/>
      <c r="N25" s="25"/>
      <c r="O25" s="24"/>
      <c r="P25" s="46">
        <f>SUM(P22:Q24)</f>
        <v>43.089900000000014</v>
      </c>
      <c r="Q25" s="46"/>
      <c r="R25" s="21"/>
      <c r="S25" s="14"/>
      <c r="T25" s="11">
        <f>SUM(E25:S25)</f>
        <v>197.83749999999998</v>
      </c>
    </row>
    <row r="26" spans="2:23">
      <c r="C26" s="10" t="s">
        <v>23</v>
      </c>
      <c r="D26" s="15">
        <f>SUM(D25)*0.21</f>
        <v>41.653331999999999</v>
      </c>
      <c r="E26" s="15"/>
      <c r="F26" s="41">
        <f>SUM(F25)*0.21</f>
        <v>6.0100950000000006</v>
      </c>
      <c r="G26" s="41"/>
      <c r="H26" s="26"/>
      <c r="I26" s="27"/>
      <c r="J26" s="26"/>
      <c r="K26" s="41">
        <f>SUM(K25)*0.21</f>
        <v>26.486900999999996</v>
      </c>
      <c r="L26" s="41"/>
      <c r="M26" s="26"/>
      <c r="N26" s="27"/>
      <c r="O26" s="26"/>
      <c r="P26" s="41">
        <f>SUM(P25)*0.21</f>
        <v>9.048879000000003</v>
      </c>
      <c r="Q26" s="41"/>
      <c r="R26" s="15"/>
      <c r="S26" s="14"/>
      <c r="T26" s="11">
        <f>SUM(E26:S26)</f>
        <v>41.545874999999995</v>
      </c>
    </row>
    <row r="27" spans="2:23">
      <c r="C27" s="28" t="s">
        <v>24</v>
      </c>
      <c r="D27" s="29">
        <f>SUM(D25:D26)</f>
        <v>240.002532</v>
      </c>
      <c r="E27" s="30"/>
      <c r="F27" s="47">
        <f>SUM(F25:G26)</f>
        <v>34.629595000000002</v>
      </c>
      <c r="G27" s="47"/>
      <c r="H27" s="31"/>
      <c r="I27" s="32"/>
      <c r="J27" s="31"/>
      <c r="K27" s="47">
        <f>SUM(K25:L26)</f>
        <v>152.61500099999998</v>
      </c>
      <c r="L27" s="47"/>
      <c r="M27" s="31"/>
      <c r="N27" s="32"/>
      <c r="O27" s="31"/>
      <c r="P27" s="47">
        <f>SUM(P25:Q26)</f>
        <v>52.138779000000014</v>
      </c>
      <c r="Q27" s="47"/>
      <c r="R27" s="21"/>
      <c r="S27" s="14"/>
      <c r="T27" s="11">
        <f>SUM(E27:S27)</f>
        <v>239.383375</v>
      </c>
    </row>
    <row r="31" spans="2:23" ht="81" customHeight="1"/>
    <row r="32" spans="2:23">
      <c r="E32" s="39" t="s">
        <v>25</v>
      </c>
    </row>
    <row r="33" spans="5:5">
      <c r="E33" s="39"/>
    </row>
    <row r="34" spans="5:5">
      <c r="E34" s="39"/>
    </row>
    <row r="35" spans="5:5">
      <c r="E35" s="39"/>
    </row>
    <row r="36" spans="5:5">
      <c r="E36" s="39"/>
    </row>
    <row r="37" spans="5:5" ht="17.25">
      <c r="E37" s="40" t="s">
        <v>26</v>
      </c>
    </row>
  </sheetData>
  <mergeCells count="37">
    <mergeCell ref="J20:M20"/>
    <mergeCell ref="O20:R20"/>
    <mergeCell ref="O18:R18"/>
    <mergeCell ref="O19:R19"/>
    <mergeCell ref="K15:M15"/>
    <mergeCell ref="P27:Q27"/>
    <mergeCell ref="F12:G12"/>
    <mergeCell ref="E18:H18"/>
    <mergeCell ref="E19:H19"/>
    <mergeCell ref="J13:M13"/>
    <mergeCell ref="J18:M18"/>
    <mergeCell ref="F27:G27"/>
    <mergeCell ref="K21:L21"/>
    <mergeCell ref="P21:Q21"/>
    <mergeCell ref="K22:L22"/>
    <mergeCell ref="K23:L23"/>
    <mergeCell ref="K24:L24"/>
    <mergeCell ref="K25:L25"/>
    <mergeCell ref="K26:L26"/>
    <mergeCell ref="K27:L27"/>
    <mergeCell ref="P22:Q22"/>
    <mergeCell ref="F26:G26"/>
    <mergeCell ref="E9:H9"/>
    <mergeCell ref="J9:M9"/>
    <mergeCell ref="O9:R9"/>
    <mergeCell ref="B2:W2"/>
    <mergeCell ref="F21:G21"/>
    <mergeCell ref="F22:G22"/>
    <mergeCell ref="F23:G23"/>
    <mergeCell ref="F24:G24"/>
    <mergeCell ref="F25:G25"/>
    <mergeCell ref="P17:Q17"/>
    <mergeCell ref="P23:Q23"/>
    <mergeCell ref="P24:Q24"/>
    <mergeCell ref="P25:Q25"/>
    <mergeCell ref="P26:Q26"/>
    <mergeCell ref="J19:M19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Aldasa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Candido</dc:creator>
  <cp:lastModifiedBy>Candido</cp:lastModifiedBy>
  <cp:lastPrinted>2013-02-25T18:31:30Z</cp:lastPrinted>
  <dcterms:created xsi:type="dcterms:W3CDTF">2013-02-18T15:53:01Z</dcterms:created>
  <dcterms:modified xsi:type="dcterms:W3CDTF">2013-04-23T19:42:52Z</dcterms:modified>
</cp:coreProperties>
</file>